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Elie Jolliet\Dropbox\Informatique\_Dossiers système (User)\Desktop\"/>
    </mc:Choice>
  </mc:AlternateContent>
  <xr:revisionPtr revIDLastSave="0" documentId="13_ncr:1_{31933A74-F700-42AD-814B-B11AAC24B20F}" xr6:coauthVersionLast="47" xr6:coauthVersionMax="47" xr10:uidLastSave="{00000000-0000-0000-0000-000000000000}"/>
  <bookViews>
    <workbookView xWindow="-120" yWindow="-120" windowWidth="29040" windowHeight="17520" xr2:uid="{00000000-000D-0000-FFFF-FFFF00000000}"/>
  </bookViews>
  <sheets>
    <sheet name="Berechnungstabelle" sheetId="1" r:id="rId1"/>
    <sheet name="Daten-Ferientage" sheetId="2" r:id="rId2"/>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 l="1"/>
  <c r="B19" i="1" s="1"/>
  <c r="B20" i="1" s="1"/>
  <c r="D39" i="1"/>
  <c r="D34" i="1"/>
  <c r="D35" i="1"/>
  <c r="D33" i="1"/>
  <c r="D32" i="1"/>
  <c r="B13" i="1"/>
  <c r="D28" i="1"/>
  <c r="D31" i="1"/>
  <c r="D30" i="1"/>
  <c r="D29" i="1"/>
  <c r="D27" i="1"/>
  <c r="D40" i="1" l="1"/>
</calcChain>
</file>

<file path=xl/sharedStrings.xml><?xml version="1.0" encoding="utf-8"?>
<sst xmlns="http://schemas.openxmlformats.org/spreadsheetml/2006/main" count="48" uniqueCount="47">
  <si>
    <t>abzüglich 10 Feiertage à 8,4 Std.</t>
  </si>
  <si>
    <t>Lebensalter</t>
  </si>
  <si>
    <t>bis 20</t>
  </si>
  <si>
    <t>ab 55</t>
  </si>
  <si>
    <t>ab 60</t>
  </si>
  <si>
    <t>Anzahl</t>
  </si>
  <si>
    <t>Std. pro Einheit</t>
  </si>
  <si>
    <t>bis 49</t>
  </si>
  <si>
    <t>bis 59</t>
  </si>
  <si>
    <t>bis 44</t>
  </si>
  <si>
    <t>bis 54</t>
  </si>
  <si>
    <t>&lt; GK 18</t>
  </si>
  <si>
    <t>&gt; GK 19</t>
  </si>
  <si>
    <t>Arbeitszeit in Std.</t>
  </si>
  <si>
    <t>Kalenderjahr</t>
  </si>
  <si>
    <t>Std. total pro Jahr</t>
  </si>
  <si>
    <t xml:space="preserve">Jahrgang des Stelleninhabers bzw. der Stelleninhaberin </t>
  </si>
  <si>
    <t>Ferienanspruch in Tagen</t>
  </si>
  <si>
    <t>Jahresarbeitszeit netto bei 100%</t>
  </si>
  <si>
    <t>Jahresarbeitszeit brutto bei 100%</t>
  </si>
  <si>
    <t>abzüglich Ferientage (s.o.)  à 8,4 Std.</t>
  </si>
  <si>
    <t>Stellenprozente in %</t>
  </si>
  <si>
    <t>Konzerte: eigene Konzerte (max. 15h pro Konzert)</t>
  </si>
  <si>
    <t>Konzerte: Organisation (max. 5h pro Konzert)</t>
  </si>
  <si>
    <t>Koordination Orgelteam (bei geteilter Stelle, 30' pro Woche)</t>
  </si>
  <si>
    <t>Kasualdienste</t>
  </si>
  <si>
    <t>1. Grundlagen</t>
  </si>
  <si>
    <t>3. Arbeitszeit &amp; Stellenprozente</t>
  </si>
  <si>
    <t>2. Erfassung der zu leistenden Arbeit</t>
  </si>
  <si>
    <t>Gottesdienste (Sonntage und Festtage)</t>
  </si>
  <si>
    <t>Bitte beachten, dass die Stundenzahl pro Gottesdienst oder Kasualdienst bereits allg. Üben, Besprechungen, Proben, Repertoirepflege, Literatursuche, usw. beinhaltet (siehe KIS, II.F.3, 2.3.1, Abs. 6). Die grün hinterlegten Felder sind von den Empfehlungen vorgegebene Stundenzahlen pro Einheit.</t>
  </si>
  <si>
    <t>Diese Tabelle dient der Ermittlung der Arbeitszeit bzw. des Beschäftigungsgrads für Organist*innen auf der Grundlage der "Empfehlung für die Anstellung und Besoldung von Kirchenmusikerinnen und Kirchenmusikern" der Reformierten Kirchen Bern-Jura-Solothurn (refbejuso) vom 31. Oktober 2024 (KIS, II.F.3).</t>
  </si>
  <si>
    <t>Berechnung der Anstellung für Organist*innen</t>
  </si>
  <si>
    <t>Bei Fragen melden Sie sich bitte beim Präsidium des Bernischen Organistenverbands: praesidium@bov-be.ch</t>
  </si>
  <si>
    <t>Stand 04.03.2025</t>
  </si>
  <si>
    <t>Farblegende</t>
  </si>
  <si>
    <t>Personalisierbare, d.h. zu bearbeitende Felder</t>
  </si>
  <si>
    <t>Um die Funktionsfähigkeit der Tabelle zu gewährleisten, bearbeiten Sie bitte nur die gelb hinterlegten Felder (s.u. Legende).</t>
  </si>
  <si>
    <t>Vorgegebene Stundenzahlen gemäß KIS, II.F.3</t>
  </si>
  <si>
    <t>Automatisch aktualisierte, personalisierte Zahlen</t>
  </si>
  <si>
    <t>Berechnung auf der Grundlage ihrer Eingaben</t>
  </si>
  <si>
    <t>Weiterer Arbeitsbereich I (evtl.)</t>
  </si>
  <si>
    <t>Weiterer Arbeitsbereich II (evtl.)</t>
  </si>
  <si>
    <t>Weiterer Arbeitsbereich III (evtl.)</t>
  </si>
  <si>
    <t>Weiterer Arbeitsbereich IV (evtl.)</t>
  </si>
  <si>
    <t>Arbeitsbereich</t>
  </si>
  <si>
    <t>Lohnklasse gemäß Einstufung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</si>
</sst>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indexed="8"/>
      <name val="Calibri"/>
      <family val="2"/>
    </font>
    <font>
      <u/>
      <sz val="10"/>
      <color indexed="12"/>
      <name val="Verdana"/>
      <family val="2"/>
    </font>
    <font>
      <b/>
      <sz val="11"/>
      <color indexed="8"/>
      <name val="Calibri"/>
      <family val="2"/>
    </font>
    <font>
      <sz val="11"/>
      <color theme="1"/>
      <name val="Calibri"/>
      <family val="2"/>
      <scheme val="minor"/>
    </font>
    <font>
      <b/>
      <sz val="11"/>
      <color theme="1"/>
      <name val="Calibri"/>
      <family val="2"/>
      <scheme val="minor"/>
    </font>
    <font>
      <sz val="11"/>
      <color indexed="8"/>
      <name val="Aptos"/>
      <family val="2"/>
    </font>
    <font>
      <sz val="11"/>
      <color theme="1"/>
      <name val="Aptos"/>
      <family val="2"/>
    </font>
    <font>
      <b/>
      <sz val="11"/>
      <name val="Aptos"/>
      <family val="2"/>
    </font>
    <font>
      <sz val="11"/>
      <name val="Aptos"/>
      <family val="2"/>
    </font>
    <font>
      <b/>
      <sz val="11"/>
      <color indexed="8"/>
      <name val="Aptos"/>
      <family val="2"/>
    </font>
    <font>
      <sz val="11"/>
      <color indexed="23"/>
      <name val="Aptos"/>
      <family val="2"/>
    </font>
    <font>
      <sz val="14"/>
      <name val="Aptos"/>
      <family val="2"/>
    </font>
    <font>
      <sz val="14"/>
      <color indexed="8"/>
      <name val="Aptos"/>
      <family val="2"/>
    </font>
    <font>
      <b/>
      <sz val="11"/>
      <color theme="1"/>
      <name val="Aptos"/>
      <family val="2"/>
    </font>
    <font>
      <i/>
      <sz val="11"/>
      <name val="Aptos"/>
      <family val="2"/>
    </font>
    <font>
      <i/>
      <sz val="11"/>
      <color rgb="FFC00000"/>
      <name val="Aptos"/>
      <family val="2"/>
    </font>
    <font>
      <i/>
      <sz val="11"/>
      <color indexed="8"/>
      <name val="Aptos"/>
      <family val="2"/>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39997558519241921"/>
        <bgColor indexed="64"/>
      </patternFill>
    </fill>
  </fills>
  <borders count="16">
    <border>
      <left/>
      <right/>
      <top/>
      <bottom/>
      <diagonal/>
    </border>
    <border>
      <left style="medium">
        <color indexed="8"/>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8"/>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1" fillId="0" borderId="0"/>
    <xf numFmtId="0" fontId="2" fillId="0" borderId="0"/>
    <xf numFmtId="9" fontId="4" fillId="0" borderId="0" applyFont="0" applyFill="0" applyBorder="0" applyAlignment="0" applyProtection="0"/>
  </cellStyleXfs>
  <cellXfs count="60">
    <xf numFmtId="0" fontId="0" fillId="0" borderId="0" xfId="0"/>
    <xf numFmtId="0" fontId="1" fillId="0" borderId="0" xfId="1"/>
    <xf numFmtId="0" fontId="5" fillId="0" borderId="0" xfId="0" applyFont="1"/>
    <xf numFmtId="0" fontId="3" fillId="0" borderId="0" xfId="1" applyFont="1"/>
    <xf numFmtId="0" fontId="7" fillId="2" borderId="8" xfId="1" applyFont="1" applyFill="1" applyBorder="1" applyAlignment="1" applyProtection="1">
      <alignment horizontal="center" vertical="center" wrapText="1"/>
      <protection locked="0"/>
    </xf>
    <xf numFmtId="1" fontId="9" fillId="2" borderId="9" xfId="1" applyNumberFormat="1" applyFont="1" applyFill="1" applyBorder="1" applyAlignment="1">
      <alignment horizontal="center" vertical="center" wrapText="1"/>
    </xf>
    <xf numFmtId="0" fontId="7" fillId="2" borderId="9" xfId="1" applyFont="1" applyFill="1" applyBorder="1" applyAlignment="1" applyProtection="1">
      <alignment horizontal="center" vertical="center" wrapText="1"/>
      <protection locked="0"/>
    </xf>
    <xf numFmtId="0" fontId="9" fillId="2" borderId="13" xfId="1" applyFont="1" applyFill="1" applyBorder="1" applyAlignment="1" applyProtection="1">
      <alignment horizontal="center" vertical="center" wrapText="1"/>
      <protection locked="0"/>
    </xf>
    <xf numFmtId="0" fontId="9" fillId="2" borderId="5" xfId="1" applyFont="1" applyFill="1" applyBorder="1" applyAlignment="1">
      <alignment horizontal="left" vertical="center" wrapText="1"/>
    </xf>
    <xf numFmtId="0" fontId="9" fillId="2" borderId="6" xfId="1" applyFont="1" applyFill="1" applyBorder="1" applyAlignment="1">
      <alignment horizontal="left" vertical="center" wrapText="1"/>
    </xf>
    <xf numFmtId="0" fontId="9" fillId="2" borderId="15" xfId="1" applyFont="1" applyFill="1" applyBorder="1" applyAlignment="1" applyProtection="1">
      <alignment horizontal="center" vertical="center" wrapText="1"/>
      <protection locked="0"/>
    </xf>
    <xf numFmtId="0" fontId="7" fillId="3" borderId="10" xfId="1" applyFont="1" applyFill="1" applyBorder="1" applyAlignment="1" applyProtection="1">
      <alignment horizontal="center" vertical="center" wrapText="1"/>
    </xf>
    <xf numFmtId="0" fontId="6" fillId="0" borderId="0" xfId="1" applyFont="1" applyProtection="1"/>
    <xf numFmtId="10" fontId="6" fillId="0" borderId="0" xfId="1" applyNumberFormat="1" applyFont="1" applyProtection="1"/>
    <xf numFmtId="0" fontId="12" fillId="0" borderId="0" xfId="1" applyFont="1" applyAlignment="1" applyProtection="1">
      <alignment horizontal="left" vertical="center"/>
    </xf>
    <xf numFmtId="0" fontId="13" fillId="0" borderId="0" xfId="1" applyFont="1" applyProtection="1"/>
    <xf numFmtId="0" fontId="12" fillId="0" borderId="0" xfId="1" applyFont="1" applyAlignment="1" applyProtection="1">
      <alignment horizontal="center"/>
    </xf>
    <xf numFmtId="0" fontId="8" fillId="0" borderId="4" xfId="1" applyFont="1" applyBorder="1" applyAlignment="1" applyProtection="1">
      <alignment horizontal="left" vertical="center" wrapText="1"/>
    </xf>
    <xf numFmtId="0" fontId="8" fillId="0" borderId="2" xfId="1" applyFont="1" applyBorder="1" applyAlignment="1" applyProtection="1">
      <alignment horizontal="center" vertical="center" wrapText="1"/>
    </xf>
    <xf numFmtId="2" fontId="8" fillId="4" borderId="1" xfId="1" applyNumberFormat="1" applyFont="1" applyFill="1" applyBorder="1" applyAlignment="1" applyProtection="1">
      <alignment horizontal="right" vertical="center" wrapText="1" indent="1"/>
    </xf>
    <xf numFmtId="0" fontId="9" fillId="0" borderId="0" xfId="1" applyFont="1" applyProtection="1"/>
    <xf numFmtId="0" fontId="9" fillId="0" borderId="2" xfId="1" applyFont="1" applyBorder="1" applyProtection="1"/>
    <xf numFmtId="10" fontId="8" fillId="4" borderId="3" xfId="3" applyNumberFormat="1" applyFont="1" applyFill="1" applyBorder="1" applyAlignment="1" applyProtection="1">
      <alignment horizontal="right" vertical="center" wrapText="1" indent="1"/>
    </xf>
    <xf numFmtId="0" fontId="6" fillId="2" borderId="0" xfId="1" applyFont="1" applyFill="1" applyProtection="1"/>
    <xf numFmtId="0" fontId="6" fillId="3" borderId="0" xfId="1" applyFont="1" applyFill="1" applyProtection="1"/>
    <xf numFmtId="0" fontId="6" fillId="5" borderId="0" xfId="1" applyFont="1" applyFill="1" applyProtection="1"/>
    <xf numFmtId="0" fontId="6" fillId="4" borderId="0" xfId="1" applyFont="1" applyFill="1" applyProtection="1"/>
    <xf numFmtId="2" fontId="9" fillId="3" borderId="9" xfId="1" applyNumberFormat="1" applyFont="1" applyFill="1" applyBorder="1" applyAlignment="1" applyProtection="1">
      <alignment horizontal="right" vertical="center" wrapText="1" indent="1"/>
    </xf>
    <xf numFmtId="0" fontId="9" fillId="0" borderId="0" xfId="1" applyFont="1" applyAlignment="1" applyProtection="1">
      <alignment horizontal="center"/>
    </xf>
    <xf numFmtId="2" fontId="9" fillId="3" borderId="10" xfId="1" applyNumberFormat="1" applyFont="1" applyFill="1" applyBorder="1" applyAlignment="1" applyProtection="1">
      <alignment horizontal="right" vertical="center" wrapText="1" indent="1"/>
    </xf>
    <xf numFmtId="0" fontId="9" fillId="5" borderId="13" xfId="1" applyFont="1" applyFill="1" applyBorder="1" applyAlignment="1" applyProtection="1">
      <alignment horizontal="center" vertical="center" wrapText="1"/>
    </xf>
    <xf numFmtId="0" fontId="9" fillId="0" borderId="5" xfId="1" applyFont="1" applyBorder="1" applyAlignment="1" applyProtection="1">
      <alignment horizontal="left" vertical="center" wrapText="1"/>
    </xf>
    <xf numFmtId="0" fontId="6" fillId="0" borderId="6" xfId="1" applyFont="1" applyBorder="1" applyAlignment="1" applyProtection="1">
      <alignment horizontal="left"/>
    </xf>
    <xf numFmtId="0" fontId="9" fillId="0" borderId="0" xfId="1" applyFont="1" applyAlignment="1" applyProtection="1">
      <alignment horizontal="left" vertical="center"/>
    </xf>
    <xf numFmtId="0" fontId="7" fillId="0" borderId="0" xfId="1" applyFont="1" applyAlignment="1" applyProtection="1">
      <alignment horizontal="center"/>
    </xf>
    <xf numFmtId="0" fontId="10" fillId="0" borderId="0" xfId="1" applyFont="1" applyAlignment="1" applyProtection="1">
      <alignment horizontal="left"/>
    </xf>
    <xf numFmtId="164" fontId="8" fillId="0" borderId="0" xfId="1" applyNumberFormat="1" applyFont="1" applyAlignment="1" applyProtection="1">
      <alignment horizontal="center" vertical="center" wrapText="1"/>
    </xf>
    <xf numFmtId="0" fontId="9" fillId="0" borderId="0" xfId="1" applyFont="1" applyAlignment="1" applyProtection="1">
      <alignment horizontal="center" vertical="center" wrapText="1"/>
    </xf>
    <xf numFmtId="0" fontId="7" fillId="0" borderId="7" xfId="1" applyFont="1" applyBorder="1" applyAlignment="1" applyProtection="1">
      <alignment vertical="center" wrapText="1"/>
    </xf>
    <xf numFmtId="164" fontId="9" fillId="0" borderId="8" xfId="1" applyNumberFormat="1" applyFont="1" applyBorder="1" applyAlignment="1" applyProtection="1">
      <alignment horizontal="center" vertical="center" wrapText="1"/>
    </xf>
    <xf numFmtId="164" fontId="9" fillId="0" borderId="0" xfId="1" applyNumberFormat="1" applyFont="1" applyAlignment="1" applyProtection="1">
      <alignment horizontal="center" vertical="center" wrapText="1"/>
    </xf>
    <xf numFmtId="0" fontId="7" fillId="0" borderId="5" xfId="1" applyFont="1" applyBorder="1" applyAlignment="1" applyProtection="1">
      <alignment vertical="center" wrapText="1"/>
    </xf>
    <xf numFmtId="164" fontId="9" fillId="0" borderId="9" xfId="1" applyNumberFormat="1" applyFont="1" applyBorder="1" applyAlignment="1" applyProtection="1">
      <alignment horizontal="center" vertical="center" wrapText="1"/>
    </xf>
    <xf numFmtId="0" fontId="7" fillId="0" borderId="11" xfId="1" applyFont="1" applyBorder="1" applyAlignment="1" applyProtection="1">
      <alignment vertical="center" wrapText="1"/>
    </xf>
    <xf numFmtId="164" fontId="9" fillId="0" borderId="12" xfId="1" applyNumberFormat="1" applyFont="1" applyBorder="1" applyAlignment="1" applyProtection="1">
      <alignment horizontal="center" vertical="center" wrapText="1"/>
    </xf>
    <xf numFmtId="164" fontId="9" fillId="3" borderId="10" xfId="1" applyNumberFormat="1" applyFont="1" applyFill="1" applyBorder="1" applyAlignment="1" applyProtection="1">
      <alignment horizontal="center" vertical="center" wrapText="1"/>
    </xf>
    <xf numFmtId="0" fontId="17" fillId="0" borderId="0" xfId="1" applyFont="1" applyAlignment="1" applyProtection="1">
      <alignment horizontal="left" wrapText="1"/>
    </xf>
    <xf numFmtId="0" fontId="8" fillId="0" borderId="7" xfId="1" applyFont="1" applyBorder="1" applyAlignment="1" applyProtection="1">
      <alignment horizontal="left" vertical="center"/>
    </xf>
    <xf numFmtId="0" fontId="14" fillId="0" borderId="14" xfId="1" applyFont="1" applyBorder="1" applyAlignment="1" applyProtection="1">
      <alignment horizontal="center" vertical="center" wrapText="1"/>
    </xf>
    <xf numFmtId="0" fontId="14" fillId="0" borderId="8" xfId="1" applyFont="1" applyBorder="1" applyAlignment="1" applyProtection="1">
      <alignment horizontal="center" vertical="center" wrapText="1"/>
    </xf>
    <xf numFmtId="0" fontId="6" fillId="0" borderId="5" xfId="1" applyFont="1" applyBorder="1" applyAlignment="1" applyProtection="1">
      <alignment horizontal="left"/>
    </xf>
    <xf numFmtId="1" fontId="9" fillId="3" borderId="9" xfId="1" applyNumberFormat="1" applyFont="1" applyFill="1" applyBorder="1" applyAlignment="1" applyProtection="1">
      <alignment horizontal="center" vertical="center" wrapText="1"/>
    </xf>
    <xf numFmtId="0" fontId="7" fillId="0" borderId="0" xfId="1" applyFont="1" applyAlignment="1" applyProtection="1">
      <alignment horizontal="center" vertical="center" wrapText="1"/>
    </xf>
    <xf numFmtId="0" fontId="6" fillId="0" borderId="7" xfId="1" applyFont="1" applyBorder="1" applyAlignment="1" applyProtection="1">
      <alignment horizontal="left"/>
    </xf>
    <xf numFmtId="0" fontId="15" fillId="0" borderId="0" xfId="1" applyFont="1" applyAlignment="1" applyProtection="1">
      <alignment horizontal="right" vertical="center"/>
    </xf>
    <xf numFmtId="0" fontId="11" fillId="0" borderId="0" xfId="1" applyFont="1" applyProtection="1"/>
    <xf numFmtId="0" fontId="9" fillId="0" borderId="0" xfId="1" applyFont="1" applyAlignment="1" applyProtection="1">
      <alignment horizontal="left" wrapText="1"/>
    </xf>
    <xf numFmtId="0" fontId="8" fillId="0" borderId="0" xfId="2" applyFont="1" applyAlignment="1" applyProtection="1">
      <alignment vertical="center"/>
    </xf>
    <xf numFmtId="0" fontId="8" fillId="0" borderId="0" xfId="2" applyFont="1" applyAlignment="1" applyProtection="1">
      <alignment horizontal="center" vertical="center" wrapText="1"/>
    </xf>
    <xf numFmtId="0" fontId="16" fillId="0" borderId="0" xfId="1" applyFont="1" applyAlignment="1" applyProtection="1">
      <alignment horizontal="left"/>
    </xf>
  </cellXfs>
  <cellStyles count="4">
    <cellStyle name="Excel Built-in Normal" xfId="1" xr:uid="{00000000-0005-0000-0000-000000000000}"/>
    <cellStyle name="Lien hypertexte" xfId="2" builtinId="8"/>
    <cellStyle name="Normal" xfId="0" builtinId="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0"/>
  <sheetViews>
    <sheetView tabSelected="1" zoomScaleNormal="100" workbookViewId="0">
      <selection sqref="A1:D50"/>
    </sheetView>
  </sheetViews>
  <sheetFormatPr baseColWidth="10" defaultColWidth="10.7109375" defaultRowHeight="15.75" customHeight="1" x14ac:dyDescent="0.25"/>
  <cols>
    <col min="1" max="1" width="57" style="12" customWidth="1"/>
    <col min="2" max="3" width="18.140625" style="12" customWidth="1"/>
    <col min="4" max="4" width="18.28515625" style="12" bestFit="1" customWidth="1"/>
    <col min="5" max="5" width="9.140625" style="12" customWidth="1"/>
    <col min="6" max="6" width="9.28515625" style="12" customWidth="1"/>
    <col min="7" max="7" width="9.85546875" style="12" customWidth="1"/>
    <col min="8" max="16384" width="10.7109375" style="12"/>
  </cols>
  <sheetData>
    <row r="1" spans="1:5" s="14" customFormat="1" ht="18" customHeight="1" x14ac:dyDescent="0.25">
      <c r="A1" s="14" t="s">
        <v>32</v>
      </c>
      <c r="D1" s="54" t="s">
        <v>34</v>
      </c>
    </row>
    <row r="2" spans="1:5" ht="15.75" customHeight="1" x14ac:dyDescent="0.25">
      <c r="A2" s="55"/>
    </row>
    <row r="3" spans="1:5" ht="45" customHeight="1" x14ac:dyDescent="0.25">
      <c r="A3" s="56" t="s">
        <v>31</v>
      </c>
      <c r="B3" s="56"/>
      <c r="C3" s="56"/>
      <c r="D3" s="56"/>
    </row>
    <row r="4" spans="1:5" ht="6" customHeight="1" x14ac:dyDescent="0.25">
      <c r="A4" s="57"/>
      <c r="B4" s="57"/>
      <c r="C4" s="57"/>
      <c r="D4" s="57"/>
      <c r="E4" s="58"/>
    </row>
    <row r="5" spans="1:5" ht="15" x14ac:dyDescent="0.25">
      <c r="A5" s="56" t="s">
        <v>33</v>
      </c>
      <c r="B5" s="56"/>
      <c r="C5" s="56"/>
      <c r="D5" s="56"/>
    </row>
    <row r="6" spans="1:5" ht="6" customHeight="1" x14ac:dyDescent="0.25">
      <c r="A6" s="57"/>
      <c r="B6" s="57"/>
      <c r="C6" s="57"/>
      <c r="D6" s="57"/>
      <c r="E6" s="58"/>
    </row>
    <row r="7" spans="1:5" ht="15.75" customHeight="1" x14ac:dyDescent="0.25">
      <c r="A7" s="59" t="s">
        <v>37</v>
      </c>
      <c r="B7" s="59"/>
      <c r="C7" s="59"/>
      <c r="D7" s="59"/>
    </row>
    <row r="8" spans="1:5" ht="15.75" customHeight="1" x14ac:dyDescent="0.25">
      <c r="A8" s="20"/>
    </row>
    <row r="9" spans="1:5" s="14" customFormat="1" ht="18" customHeight="1" x14ac:dyDescent="0.25">
      <c r="A9" s="14" t="s">
        <v>26</v>
      </c>
    </row>
    <row r="10" spans="1:5" ht="6" customHeight="1" thickBot="1" x14ac:dyDescent="0.3">
      <c r="A10" s="57"/>
      <c r="B10" s="57"/>
      <c r="C10" s="57"/>
      <c r="D10" s="57"/>
      <c r="E10" s="58"/>
    </row>
    <row r="11" spans="1:5" ht="15.75" customHeight="1" x14ac:dyDescent="0.25">
      <c r="A11" s="53" t="s">
        <v>14</v>
      </c>
      <c r="B11" s="4">
        <v>2025</v>
      </c>
      <c r="C11" s="52"/>
    </row>
    <row r="12" spans="1:5" ht="15.75" customHeight="1" x14ac:dyDescent="0.25">
      <c r="A12" s="50" t="s">
        <v>16</v>
      </c>
      <c r="B12" s="5">
        <v>1966</v>
      </c>
      <c r="C12" s="34"/>
    </row>
    <row r="13" spans="1:5" ht="15.75" customHeight="1" x14ac:dyDescent="0.25">
      <c r="A13" s="50" t="s">
        <v>1</v>
      </c>
      <c r="B13" s="51">
        <f>B11-B12</f>
        <v>59</v>
      </c>
      <c r="C13" s="34"/>
      <c r="D13" s="34"/>
      <c r="E13" s="34"/>
    </row>
    <row r="14" spans="1:5" ht="15.75" customHeight="1" x14ac:dyDescent="0.25">
      <c r="A14" s="50" t="s">
        <v>46</v>
      </c>
      <c r="B14" s="6">
        <v>21</v>
      </c>
      <c r="C14" s="33"/>
      <c r="D14" s="34"/>
      <c r="E14" s="34"/>
    </row>
    <row r="15" spans="1:5" ht="15.75" customHeight="1" thickBot="1" x14ac:dyDescent="0.3">
      <c r="A15" s="32" t="s">
        <v>17</v>
      </c>
      <c r="B15" s="11">
        <f>IF(B14&gt;18,VLOOKUP(B13,'Daten-Ferientage'!B8:D11,3),VLOOKUP(B13,'Daten-Ferientage'!B2:D5,3))</f>
        <v>33</v>
      </c>
      <c r="C15" s="33"/>
      <c r="D15" s="34"/>
      <c r="E15" s="34"/>
    </row>
    <row r="16" spans="1:5" ht="6" customHeight="1" thickBot="1" x14ac:dyDescent="0.3">
      <c r="A16" s="35"/>
      <c r="B16" s="36"/>
      <c r="C16" s="37"/>
      <c r="D16" s="34"/>
      <c r="E16" s="34"/>
    </row>
    <row r="17" spans="1:8" ht="15.75" customHeight="1" x14ac:dyDescent="0.25">
      <c r="A17" s="38" t="s">
        <v>19</v>
      </c>
      <c r="B17" s="39">
        <v>2184</v>
      </c>
      <c r="C17" s="40"/>
    </row>
    <row r="18" spans="1:8" ht="15.75" customHeight="1" x14ac:dyDescent="0.25">
      <c r="A18" s="41" t="s">
        <v>0</v>
      </c>
      <c r="B18" s="42">
        <v>-84</v>
      </c>
      <c r="C18" s="40"/>
    </row>
    <row r="19" spans="1:8" ht="15.75" customHeight="1" x14ac:dyDescent="0.25">
      <c r="A19" s="43" t="s">
        <v>20</v>
      </c>
      <c r="B19" s="44">
        <f>B15*8.4*-1</f>
        <v>-277.2</v>
      </c>
      <c r="C19" s="40"/>
    </row>
    <row r="20" spans="1:8" ht="15.75" customHeight="1" thickBot="1" x14ac:dyDescent="0.3">
      <c r="A20" s="32" t="s">
        <v>18</v>
      </c>
      <c r="B20" s="45">
        <f>SUM(B17:B19)</f>
        <v>1822.8</v>
      </c>
      <c r="C20" s="37"/>
      <c r="D20" s="34"/>
      <c r="E20" s="34"/>
    </row>
    <row r="21" spans="1:8" ht="15.75" customHeight="1" x14ac:dyDescent="0.25">
      <c r="D21" s="28"/>
      <c r="E21" s="28"/>
      <c r="F21" s="28"/>
      <c r="G21" s="28"/>
      <c r="H21" s="28"/>
    </row>
    <row r="22" spans="1:8" s="14" customFormat="1" ht="18" customHeight="1" x14ac:dyDescent="0.25">
      <c r="A22" s="14" t="s">
        <v>28</v>
      </c>
    </row>
    <row r="23" spans="1:8" s="15" customFormat="1" ht="6" customHeight="1" x14ac:dyDescent="0.3">
      <c r="A23" s="14"/>
      <c r="E23" s="16"/>
    </row>
    <row r="24" spans="1:8" ht="45" customHeight="1" x14ac:dyDescent="0.25">
      <c r="A24" s="46" t="s">
        <v>30</v>
      </c>
      <c r="B24" s="46"/>
      <c r="C24" s="46"/>
      <c r="D24" s="46"/>
      <c r="E24" s="28"/>
      <c r="F24" s="28"/>
      <c r="G24" s="28"/>
      <c r="H24" s="28"/>
    </row>
    <row r="25" spans="1:8" s="15" customFormat="1" ht="6" customHeight="1" thickBot="1" x14ac:dyDescent="0.35">
      <c r="A25" s="14"/>
      <c r="E25" s="16"/>
    </row>
    <row r="26" spans="1:8" ht="15" x14ac:dyDescent="0.25">
      <c r="A26" s="47" t="s">
        <v>45</v>
      </c>
      <c r="B26" s="48" t="s">
        <v>5</v>
      </c>
      <c r="C26" s="48" t="s">
        <v>6</v>
      </c>
      <c r="D26" s="49" t="s">
        <v>15</v>
      </c>
      <c r="E26" s="28"/>
    </row>
    <row r="27" spans="1:8" ht="15.75" customHeight="1" x14ac:dyDescent="0.25">
      <c r="A27" s="31" t="s">
        <v>29</v>
      </c>
      <c r="B27" s="7"/>
      <c r="C27" s="30">
        <v>9.75</v>
      </c>
      <c r="D27" s="27">
        <f t="shared" ref="D27:D31" si="0">(B27*C27)</f>
        <v>0</v>
      </c>
      <c r="E27" s="28"/>
    </row>
    <row r="28" spans="1:8" ht="15.75" customHeight="1" x14ac:dyDescent="0.25">
      <c r="A28" s="31" t="s">
        <v>25</v>
      </c>
      <c r="B28" s="7"/>
      <c r="C28" s="30">
        <v>6.5</v>
      </c>
      <c r="D28" s="27">
        <f t="shared" si="0"/>
        <v>0</v>
      </c>
      <c r="E28" s="28"/>
    </row>
    <row r="29" spans="1:8" ht="15.75" customHeight="1" x14ac:dyDescent="0.25">
      <c r="A29" s="31" t="s">
        <v>22</v>
      </c>
      <c r="B29" s="7"/>
      <c r="C29" s="7">
        <v>15</v>
      </c>
      <c r="D29" s="27">
        <f t="shared" si="0"/>
        <v>0</v>
      </c>
      <c r="E29" s="28"/>
    </row>
    <row r="30" spans="1:8" ht="15.75" customHeight="1" x14ac:dyDescent="0.25">
      <c r="A30" s="31" t="s">
        <v>23</v>
      </c>
      <c r="B30" s="7"/>
      <c r="C30" s="7">
        <v>5</v>
      </c>
      <c r="D30" s="27">
        <f t="shared" si="0"/>
        <v>0</v>
      </c>
      <c r="E30" s="28"/>
    </row>
    <row r="31" spans="1:8" ht="15.75" customHeight="1" x14ac:dyDescent="0.25">
      <c r="A31" s="31" t="s">
        <v>24</v>
      </c>
      <c r="B31" s="7"/>
      <c r="C31" s="30">
        <v>0.5</v>
      </c>
      <c r="D31" s="27">
        <f t="shared" si="0"/>
        <v>0</v>
      </c>
      <c r="E31" s="28"/>
    </row>
    <row r="32" spans="1:8" ht="15.75" customHeight="1" x14ac:dyDescent="0.25">
      <c r="A32" s="8" t="s">
        <v>41</v>
      </c>
      <c r="B32" s="7"/>
      <c r="C32" s="7"/>
      <c r="D32" s="27">
        <f>(B32*C32)</f>
        <v>0</v>
      </c>
      <c r="E32" s="28"/>
    </row>
    <row r="33" spans="1:5" ht="15.75" customHeight="1" x14ac:dyDescent="0.25">
      <c r="A33" s="8" t="s">
        <v>42</v>
      </c>
      <c r="B33" s="7"/>
      <c r="C33" s="7"/>
      <c r="D33" s="27">
        <f>(B33*C33)</f>
        <v>0</v>
      </c>
      <c r="E33" s="28"/>
    </row>
    <row r="34" spans="1:5" ht="15.75" customHeight="1" x14ac:dyDescent="0.25">
      <c r="A34" s="8" t="s">
        <v>43</v>
      </c>
      <c r="B34" s="7"/>
      <c r="C34" s="7"/>
      <c r="D34" s="27">
        <f>(B34*C34)</f>
        <v>0</v>
      </c>
      <c r="E34" s="28"/>
    </row>
    <row r="35" spans="1:5" ht="15.75" customHeight="1" thickBot="1" x14ac:dyDescent="0.3">
      <c r="A35" s="9" t="s">
        <v>44</v>
      </c>
      <c r="B35" s="10"/>
      <c r="C35" s="10"/>
      <c r="D35" s="29">
        <f>(B35*C35)</f>
        <v>0</v>
      </c>
      <c r="E35" s="28"/>
    </row>
    <row r="36" spans="1:5" ht="15.75" customHeight="1" x14ac:dyDescent="0.25">
      <c r="D36" s="13"/>
    </row>
    <row r="37" spans="1:5" s="14" customFormat="1" ht="18" customHeight="1" x14ac:dyDescent="0.25">
      <c r="A37" s="14" t="s">
        <v>27</v>
      </c>
    </row>
    <row r="38" spans="1:5" s="15" customFormat="1" ht="6" customHeight="1" thickBot="1" x14ac:dyDescent="0.35">
      <c r="A38" s="14"/>
      <c r="E38" s="16"/>
    </row>
    <row r="39" spans="1:5" ht="15.75" customHeight="1" thickBot="1" x14ac:dyDescent="0.3">
      <c r="A39" s="17" t="s">
        <v>13</v>
      </c>
      <c r="B39" s="18"/>
      <c r="C39" s="18"/>
      <c r="D39" s="19">
        <f>SUM(D27:D35)</f>
        <v>0</v>
      </c>
      <c r="E39" s="20"/>
    </row>
    <row r="40" spans="1:5" ht="15.75" customHeight="1" thickBot="1" x14ac:dyDescent="0.3">
      <c r="A40" s="17" t="s">
        <v>21</v>
      </c>
      <c r="B40" s="21"/>
      <c r="C40" s="21"/>
      <c r="D40" s="22">
        <f>D39/B20</f>
        <v>0</v>
      </c>
    </row>
    <row r="42" spans="1:5" s="14" customFormat="1" ht="18" customHeight="1" x14ac:dyDescent="0.25">
      <c r="A42" s="14" t="s">
        <v>35</v>
      </c>
    </row>
    <row r="43" spans="1:5" s="15" customFormat="1" ht="6" customHeight="1" x14ac:dyDescent="0.3">
      <c r="A43" s="14"/>
      <c r="E43" s="16"/>
    </row>
    <row r="44" spans="1:5" ht="15.75" customHeight="1" x14ac:dyDescent="0.25">
      <c r="A44" s="23" t="s">
        <v>36</v>
      </c>
    </row>
    <row r="45" spans="1:5" s="15" customFormat="1" ht="6" customHeight="1" x14ac:dyDescent="0.3">
      <c r="A45" s="14"/>
      <c r="E45" s="16"/>
    </row>
    <row r="46" spans="1:5" ht="15.75" customHeight="1" x14ac:dyDescent="0.25">
      <c r="A46" s="24" t="s">
        <v>39</v>
      </c>
    </row>
    <row r="47" spans="1:5" s="15" customFormat="1" ht="6" customHeight="1" x14ac:dyDescent="0.3">
      <c r="A47" s="14"/>
      <c r="E47" s="16"/>
    </row>
    <row r="48" spans="1:5" ht="15.75" customHeight="1" x14ac:dyDescent="0.25">
      <c r="A48" s="25" t="s">
        <v>38</v>
      </c>
    </row>
    <row r="49" spans="1:5" s="15" customFormat="1" ht="6" customHeight="1" x14ac:dyDescent="0.3">
      <c r="A49" s="14"/>
      <c r="E49" s="16"/>
    </row>
    <row r="50" spans="1:5" ht="15.75" customHeight="1" x14ac:dyDescent="0.25">
      <c r="A50" s="26" t="s">
        <v>40</v>
      </c>
    </row>
  </sheetData>
  <sheetProtection selectLockedCells="1" selectUnlockedCells="1"/>
  <mergeCells count="4">
    <mergeCell ref="A3:D3"/>
    <mergeCell ref="A7:D7"/>
    <mergeCell ref="A24:D24"/>
    <mergeCell ref="A5:D5"/>
  </mergeCells>
  <pageMargins left="0.7" right="0.7" top="0.78749999999999998" bottom="0.78749999999999998" header="0.51180555555555551" footer="0.51180555555555551"/>
  <pageSetup paperSize="9" scale="78"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917AE-B927-4898-8317-621E7A270E73}">
  <dimension ref="A1:D11"/>
  <sheetViews>
    <sheetView zoomScale="162" workbookViewId="0">
      <selection activeCell="B12" sqref="B12"/>
    </sheetView>
  </sheetViews>
  <sheetFormatPr baseColWidth="10" defaultRowHeight="15" x14ac:dyDescent="0.25"/>
  <sheetData>
    <row r="1" spans="1:4" x14ac:dyDescent="0.25">
      <c r="A1" s="2" t="s">
        <v>11</v>
      </c>
      <c r="B1" s="2"/>
    </row>
    <row r="2" spans="1:4" x14ac:dyDescent="0.25">
      <c r="A2" s="1" t="s">
        <v>2</v>
      </c>
      <c r="B2" s="1">
        <v>0</v>
      </c>
      <c r="C2" s="1">
        <v>20.99</v>
      </c>
      <c r="D2" s="1">
        <v>28</v>
      </c>
    </row>
    <row r="3" spans="1:4" x14ac:dyDescent="0.25">
      <c r="A3" s="1" t="s">
        <v>7</v>
      </c>
      <c r="B3" s="1">
        <v>21</v>
      </c>
      <c r="C3" s="1">
        <v>49.99</v>
      </c>
      <c r="D3" s="1">
        <v>25</v>
      </c>
    </row>
    <row r="4" spans="1:4" x14ac:dyDescent="0.25">
      <c r="A4" s="1" t="s">
        <v>8</v>
      </c>
      <c r="B4" s="1">
        <v>50</v>
      </c>
      <c r="C4" s="1">
        <v>59.99</v>
      </c>
      <c r="D4" s="1">
        <v>28</v>
      </c>
    </row>
    <row r="5" spans="1:4" x14ac:dyDescent="0.25">
      <c r="A5" s="1" t="s">
        <v>4</v>
      </c>
      <c r="B5" s="1">
        <v>60</v>
      </c>
      <c r="C5" s="1">
        <v>100</v>
      </c>
      <c r="D5" s="1">
        <v>33</v>
      </c>
    </row>
    <row r="6" spans="1:4" x14ac:dyDescent="0.25">
      <c r="A6" s="3"/>
      <c r="B6" s="3"/>
      <c r="C6" s="1"/>
      <c r="D6" s="1"/>
    </row>
    <row r="7" spans="1:4" x14ac:dyDescent="0.25">
      <c r="A7" s="3" t="s">
        <v>12</v>
      </c>
      <c r="B7" s="3"/>
      <c r="C7" s="1"/>
      <c r="D7" s="1"/>
    </row>
    <row r="8" spans="1:4" x14ac:dyDescent="0.25">
      <c r="A8" s="1" t="s">
        <v>2</v>
      </c>
      <c r="B8" s="1">
        <v>0</v>
      </c>
      <c r="C8" s="1">
        <v>20.99</v>
      </c>
      <c r="D8" s="1">
        <v>28</v>
      </c>
    </row>
    <row r="9" spans="1:4" x14ac:dyDescent="0.25">
      <c r="A9" s="1" t="s">
        <v>9</v>
      </c>
      <c r="B9" s="1">
        <v>21</v>
      </c>
      <c r="C9" s="1">
        <v>44.99</v>
      </c>
      <c r="D9" s="1">
        <v>25</v>
      </c>
    </row>
    <row r="10" spans="1:4" x14ac:dyDescent="0.25">
      <c r="A10" s="1" t="s">
        <v>10</v>
      </c>
      <c r="B10" s="1">
        <v>45</v>
      </c>
      <c r="C10" s="1">
        <v>54.99</v>
      </c>
      <c r="D10" s="1">
        <v>28</v>
      </c>
    </row>
    <row r="11" spans="1:4" x14ac:dyDescent="0.25">
      <c r="A11" s="1" t="s">
        <v>3</v>
      </c>
      <c r="B11" s="1">
        <v>55</v>
      </c>
      <c r="C11" s="1">
        <v>100</v>
      </c>
      <c r="D11" s="1">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Berechnungstabelle</vt:lpstr>
      <vt:lpstr>Daten-Ferientage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Elie Jolliet</dc:creator>
  <cp:lastModifiedBy>Elie Jolliet</cp:lastModifiedBy>
  <dcterms:created xsi:type="dcterms:W3CDTF">2017-10-10T10:03:15Z</dcterms:created>
  <dcterms:modified xsi:type="dcterms:W3CDTF">2025-03-04T17:31:49Z</dcterms:modified>
</cp:coreProperties>
</file>